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Miroslav\OneDrive\Documents\Organizacije\Kroka\Radionica\"/>
    </mc:Choice>
  </mc:AlternateContent>
  <xr:revisionPtr revIDLastSave="0" documentId="13_ncr:1_{4A5F0955-DB9A-406E-8718-7C2FCAB181B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KonvFaktor" sheetId="1" r:id="rId1"/>
    <sheet name="Goriv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D13" i="1"/>
  <c r="E13" i="1" s="1"/>
  <c r="D14" i="1"/>
  <c r="D15" i="1"/>
  <c r="D16" i="1"/>
  <c r="D17" i="1"/>
  <c r="D12" i="1"/>
  <c r="E12" i="1" s="1"/>
  <c r="C18" i="1"/>
  <c r="E18" i="1" l="1"/>
  <c r="E21" i="1" s="1"/>
</calcChain>
</file>

<file path=xl/sharedStrings.xml><?xml version="1.0" encoding="utf-8"?>
<sst xmlns="http://schemas.openxmlformats.org/spreadsheetml/2006/main" count="36" uniqueCount="29">
  <si>
    <t>GORIVO</t>
  </si>
  <si>
    <t>Primarna energija</t>
  </si>
  <si>
    <t>Emisioni faktor</t>
  </si>
  <si>
    <t>MWh/a</t>
  </si>
  <si>
    <t>-</t>
  </si>
  <si>
    <t>UKUPNO:</t>
  </si>
  <si>
    <t>KONVERZIONI FAKTOR ZA MIKS GORIVA</t>
  </si>
  <si>
    <t>Konverzioni faktor za miks goriva koje se koristi u daljinskom grejanju:</t>
  </si>
  <si>
    <r>
      <t>t</t>
    </r>
    <r>
      <rPr>
        <vertAlign val="subscript"/>
        <sz val="11"/>
        <color theme="1"/>
        <rFont val="Calibri"/>
        <family val="2"/>
        <scheme val="minor"/>
      </rPr>
      <t>CO2</t>
    </r>
    <r>
      <rPr>
        <sz val="11"/>
        <color theme="1"/>
        <rFont val="Calibri"/>
        <family val="2"/>
        <scheme val="minor"/>
      </rPr>
      <t>/MWh</t>
    </r>
  </si>
  <si>
    <r>
      <t>t</t>
    </r>
    <r>
      <rPr>
        <b/>
        <vertAlign val="subscript"/>
        <sz val="11"/>
        <color theme="0"/>
        <rFont val="Calibri"/>
        <family val="2"/>
        <scheme val="minor"/>
      </rPr>
      <t>CO2</t>
    </r>
    <r>
      <rPr>
        <b/>
        <sz val="11"/>
        <color theme="0"/>
        <rFont val="Calibri"/>
        <family val="2"/>
        <scheme val="minor"/>
      </rPr>
      <t>/MWh</t>
    </r>
  </si>
  <si>
    <r>
      <t>Emisija CO</t>
    </r>
    <r>
      <rPr>
        <b/>
        <vertAlign val="subscript"/>
        <sz val="11"/>
        <color theme="0"/>
        <rFont val="Calibri"/>
        <family val="2"/>
        <scheme val="minor"/>
      </rPr>
      <t>2</t>
    </r>
  </si>
  <si>
    <r>
      <t>t</t>
    </r>
    <r>
      <rPr>
        <b/>
        <vertAlign val="subscript"/>
        <sz val="11"/>
        <color theme="0"/>
        <rFont val="Calibri"/>
        <family val="2"/>
        <scheme val="minor"/>
      </rPr>
      <t>CO2</t>
    </r>
    <r>
      <rPr>
        <b/>
        <sz val="11"/>
        <color theme="0"/>
        <rFont val="Calibri"/>
        <family val="2"/>
        <scheme val="minor"/>
      </rPr>
      <t>/a</t>
    </r>
  </si>
  <si>
    <t>GORIVA</t>
  </si>
  <si>
    <t>Lignit</t>
  </si>
  <si>
    <t>Mrki ugalj</t>
  </si>
  <si>
    <t>Kameni ugalj</t>
  </si>
  <si>
    <t>Lož ulje</t>
  </si>
  <si>
    <t>Mazut</t>
  </si>
  <si>
    <t>Prirodni gas</t>
  </si>
  <si>
    <t>TNG</t>
  </si>
  <si>
    <t>Drvo (nesertifikovano)</t>
  </si>
  <si>
    <t>Drvo sertifikovano</t>
  </si>
  <si>
    <t>Suncokret ljuska</t>
  </si>
  <si>
    <t>Toplota (kupljena)</t>
  </si>
  <si>
    <t>Električna energija</t>
  </si>
  <si>
    <t>Električna energija OIE</t>
  </si>
  <si>
    <t>Gorivo</t>
  </si>
  <si>
    <t>Projekat “Bolja energija"</t>
  </si>
  <si>
    <t>Toplota iz 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</si>
</sst>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2F6C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" fontId="1" fillId="2" borderId="0" xfId="0" applyNumberFormat="1" applyFont="1" applyFill="1"/>
    <xf numFmtId="164" fontId="6" fillId="0" borderId="0" xfId="0" applyNumberFormat="1" applyFont="1"/>
    <xf numFmtId="0" fontId="7" fillId="0" borderId="0" xfId="0" applyFont="1"/>
    <xf numFmtId="2" fontId="0" fillId="0" borderId="0" xfId="0" applyNumberFormat="1"/>
    <xf numFmtId="2" fontId="1" fillId="2" borderId="0" xfId="0" applyNumberFormat="1" applyFont="1" applyFill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Protection="1">
      <protection locked="0"/>
    </xf>
    <xf numFmtId="4" fontId="1" fillId="2" borderId="0" xfId="0" applyNumberFormat="1" applyFont="1" applyFill="1" applyProtection="1">
      <protection locked="0"/>
    </xf>
    <xf numFmtId="0" fontId="8" fillId="0" borderId="0" xfId="0" applyFont="1" applyAlignment="1">
      <alignment horizontal="center"/>
    </xf>
    <xf numFmtId="0" fontId="2" fillId="2" borderId="0" xfId="0" applyFont="1" applyFill="1" applyAlignment="1">
      <alignment horizontal="left" vertical="distributed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distributed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PROJEKAT%20-%20POCETNA%20STRANA.xlsx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323849</xdr:colOff>
      <xdr:row>8</xdr:row>
      <xdr:rowOff>123824</xdr:rowOff>
    </xdr:from>
    <xdr:to>
      <xdr:col>7</xdr:col>
      <xdr:colOff>295274</xdr:colOff>
      <xdr:row>11</xdr:row>
      <xdr:rowOff>30691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49" y="771524"/>
          <a:ext cx="581025" cy="516467"/>
        </a:xfrm>
        <a:prstGeom prst="rect">
          <a:avLst/>
        </a:prstGeom>
      </xdr:spPr>
    </xdr:pic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469900</xdr:colOff>
      <xdr:row>4</xdr:row>
      <xdr:rowOff>142423</xdr:rowOff>
    </xdr:to>
    <xdr:pic>
      <xdr:nvPicPr>
        <xdr:cNvPr id="3" name="Picture 2" descr="USAID_Horiz_Serbian_RGB_2-Colo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98700" cy="92347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579120</xdr:colOff>
      <xdr:row>4</xdr:row>
      <xdr:rowOff>7620</xdr:rowOff>
    </xdr:to>
    <xdr:pic>
      <xdr:nvPicPr>
        <xdr:cNvPr id="4" name="Picture 3" descr="A picture containing graphics, circle, colorfulness, symbol&#10;&#10;Description automatically generate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0"/>
          <a:ext cx="579120" cy="59817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203200</xdr:colOff>
      <xdr:row>4</xdr:row>
      <xdr:rowOff>142423</xdr:rowOff>
    </xdr:to>
    <xdr:pic>
      <xdr:nvPicPr>
        <xdr:cNvPr id="2" name="Picture 1" descr="USAID_Horiz_Serbian_RGB_2-Colo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98700" cy="92347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579120</xdr:colOff>
      <xdr:row>4</xdr:row>
      <xdr:rowOff>7620</xdr:rowOff>
    </xdr:to>
    <xdr:pic>
      <xdr:nvPicPr>
        <xdr:cNvPr id="3" name="Picture 2" descr="A picture containing graphics, circle, colorfulness, symbol&#10;&#10;Description automatically generate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90500"/>
          <a:ext cx="579120" cy="5981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21"/>
  <sheetViews>
    <sheetView workbookViewId="0">
      <selection activeCell="I6" sqref="I6"/>
    </sheetView>
  </sheetViews>
  <sheetFormatPr defaultRowHeight="15" x14ac:dyDescent="0.25"/>
  <cols>
    <col min="2" max="2" width="18.28515625" customWidth="1"/>
    <col min="3" max="3" width="13.7109375" customWidth="1"/>
    <col min="5" max="5" width="11.42578125" customWidth="1"/>
  </cols>
  <sheetData>
    <row r="3" spans="2:7" ht="16.5" x14ac:dyDescent="0.35">
      <c r="D3" s="11" t="s">
        <v>27</v>
      </c>
      <c r="E3" s="11"/>
      <c r="F3" s="11"/>
      <c r="G3" s="11"/>
    </row>
    <row r="7" spans="2:7" ht="21" x14ac:dyDescent="0.35">
      <c r="B7" s="13" t="s">
        <v>6</v>
      </c>
      <c r="C7" s="13"/>
      <c r="D7" s="13"/>
      <c r="E7" s="13"/>
      <c r="F7" s="13"/>
      <c r="G7" s="13"/>
    </row>
    <row r="8" spans="2:7" x14ac:dyDescent="0.25">
      <c r="B8" s="1"/>
      <c r="C8" s="1"/>
      <c r="D8" s="1"/>
      <c r="E8" s="1"/>
      <c r="F8" s="1"/>
      <c r="G8" s="1"/>
    </row>
    <row r="9" spans="2:7" x14ac:dyDescent="0.25">
      <c r="B9" s="14" t="s">
        <v>0</v>
      </c>
      <c r="C9" s="14" t="s">
        <v>1</v>
      </c>
      <c r="D9" s="14" t="s">
        <v>2</v>
      </c>
      <c r="E9" s="14" t="s">
        <v>10</v>
      </c>
    </row>
    <row r="10" spans="2:7" x14ac:dyDescent="0.25">
      <c r="B10" s="14"/>
      <c r="C10" s="14"/>
      <c r="D10" s="14"/>
      <c r="E10" s="14"/>
    </row>
    <row r="11" spans="2:7" ht="18" x14ac:dyDescent="0.35">
      <c r="B11" s="7"/>
      <c r="C11" s="8" t="s">
        <v>3</v>
      </c>
      <c r="D11" s="8" t="s">
        <v>4</v>
      </c>
      <c r="E11" s="8" t="s">
        <v>11</v>
      </c>
    </row>
    <row r="12" spans="2:7" x14ac:dyDescent="0.25">
      <c r="B12" s="9" t="s">
        <v>18</v>
      </c>
      <c r="C12" s="10">
        <v>36000</v>
      </c>
      <c r="D12" s="3">
        <f>IF(B12&lt;&gt;"Gorivo",VLOOKUP(B12,Goriva!B9:C22,2,FALSE),"")</f>
        <v>0.2</v>
      </c>
      <c r="E12" s="2">
        <f>IF(B12&lt;&gt;"Gorivo",C12*D12,"")</f>
        <v>7200</v>
      </c>
    </row>
    <row r="13" spans="2:7" x14ac:dyDescent="0.25">
      <c r="B13" s="9" t="s">
        <v>24</v>
      </c>
      <c r="C13" s="10">
        <v>6000</v>
      </c>
      <c r="D13" s="3">
        <f>IF(B13&lt;&gt;"Gorivo",VLOOKUP(B13,Goriva!B10:C23,2,FALSE),"")</f>
        <v>0.8</v>
      </c>
      <c r="E13" s="2">
        <f t="shared" ref="E13:E17" si="0">IF(B13&lt;&gt;"Gorivo",C13*D13,"")</f>
        <v>4800</v>
      </c>
    </row>
    <row r="14" spans="2:7" x14ac:dyDescent="0.25">
      <c r="B14" s="9" t="s">
        <v>26</v>
      </c>
      <c r="C14" s="10"/>
      <c r="D14" s="3" t="str">
        <f>IF(B14&lt;&gt;"Gorivo",VLOOKUP(B14,Goriva!B11:C24,2,FALSE),"")</f>
        <v/>
      </c>
      <c r="E14" s="2" t="str">
        <f t="shared" si="0"/>
        <v/>
      </c>
    </row>
    <row r="15" spans="2:7" x14ac:dyDescent="0.25">
      <c r="B15" s="9" t="s">
        <v>26</v>
      </c>
      <c r="C15" s="10"/>
      <c r="D15" s="3" t="str">
        <f>IF(B15&lt;&gt;"Gorivo",VLOOKUP(B15,Goriva!B12:C25,2,FALSE),"")</f>
        <v/>
      </c>
      <c r="E15" s="2" t="str">
        <f t="shared" si="0"/>
        <v/>
      </c>
    </row>
    <row r="16" spans="2:7" x14ac:dyDescent="0.25">
      <c r="B16" s="9" t="s">
        <v>26</v>
      </c>
      <c r="C16" s="10"/>
      <c r="D16" s="3" t="str">
        <f>IF(B16&lt;&gt;"Gorivo",VLOOKUP(B16,Goriva!B13:C26,2,FALSE),"")</f>
        <v/>
      </c>
      <c r="E16" s="2" t="str">
        <f t="shared" si="0"/>
        <v/>
      </c>
    </row>
    <row r="17" spans="2:5" x14ac:dyDescent="0.25">
      <c r="B17" s="9" t="s">
        <v>26</v>
      </c>
      <c r="C17" s="10"/>
      <c r="D17" s="3" t="str">
        <f>IF(B17&lt;&gt;"Gorivo",VLOOKUP(B17,Goriva!B14:C27,2,FALSE),"")</f>
        <v/>
      </c>
      <c r="E17" s="2" t="str">
        <f t="shared" si="0"/>
        <v/>
      </c>
    </row>
    <row r="18" spans="2:5" x14ac:dyDescent="0.25">
      <c r="B18" s="7" t="s">
        <v>5</v>
      </c>
      <c r="C18" s="2">
        <f>SUM(C12:C17)</f>
        <v>42000</v>
      </c>
      <c r="D18" s="3"/>
      <c r="E18" s="2">
        <f>SUM(E12:E17)</f>
        <v>12000</v>
      </c>
    </row>
    <row r="20" spans="2:5" ht="18" x14ac:dyDescent="0.35">
      <c r="B20" s="12" t="s">
        <v>7</v>
      </c>
      <c r="C20" s="12"/>
      <c r="D20" s="12"/>
      <c r="E20" s="8" t="s">
        <v>9</v>
      </c>
    </row>
    <row r="21" spans="2:5" x14ac:dyDescent="0.25">
      <c r="B21" s="12"/>
      <c r="C21" s="12"/>
      <c r="D21" s="12"/>
      <c r="E21" s="6">
        <f>E18/C18</f>
        <v>0.2857142857142857</v>
      </c>
    </row>
  </sheetData>
  <sheetProtection selectLockedCells="1"/>
  <mergeCells count="7">
    <mergeCell ref="D3:G3"/>
    <mergeCell ref="B20:D21"/>
    <mergeCell ref="B7:G7"/>
    <mergeCell ref="D9:D10"/>
    <mergeCell ref="E9:E10"/>
    <mergeCell ref="C9:C10"/>
    <mergeCell ref="B9:B1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Goriva!$B$9:$B$22</xm:f>
          </x14:formula1>
          <xm:sqref>B12:B17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23"/>
  <sheetViews>
    <sheetView tabSelected="1" workbookViewId="0">
      <selection activeCell="C23" sqref="C23"/>
    </sheetView>
  </sheetViews>
  <sheetFormatPr defaultRowHeight="15" x14ac:dyDescent="0.25"/>
  <cols>
    <col min="2" max="2" width="22.28515625" customWidth="1"/>
    <col min="3" max="3" width="12.42578125" customWidth="1"/>
  </cols>
  <sheetData>
    <row r="3" spans="2:7" ht="16.5" x14ac:dyDescent="0.35">
      <c r="D3" s="11" t="s">
        <v>27</v>
      </c>
      <c r="E3" s="11"/>
      <c r="F3" s="11"/>
      <c r="G3" s="11"/>
    </row>
    <row r="7" spans="2:7" ht="21" x14ac:dyDescent="0.35">
      <c r="B7" s="4" t="s">
        <v>12</v>
      </c>
    </row>
    <row r="8" spans="2:7" ht="18" x14ac:dyDescent="0.35">
      <c r="C8" s="1" t="s">
        <v>8</v>
      </c>
    </row>
    <row r="9" spans="2:7" x14ac:dyDescent="0.25">
      <c r="B9" t="s">
        <v>13</v>
      </c>
      <c r="C9" s="5">
        <v>0.4</v>
      </c>
    </row>
    <row r="10" spans="2:7" x14ac:dyDescent="0.25">
      <c r="B10" t="s">
        <v>14</v>
      </c>
      <c r="C10" s="5">
        <v>0.33</v>
      </c>
    </row>
    <row r="11" spans="2:7" x14ac:dyDescent="0.25">
      <c r="B11" t="s">
        <v>15</v>
      </c>
      <c r="C11" s="5">
        <v>0.34</v>
      </c>
    </row>
    <row r="12" spans="2:7" x14ac:dyDescent="0.25">
      <c r="B12" t="s">
        <v>16</v>
      </c>
      <c r="C12" s="5">
        <v>0.27</v>
      </c>
    </row>
    <row r="13" spans="2:7" x14ac:dyDescent="0.25">
      <c r="B13" t="s">
        <v>17</v>
      </c>
      <c r="C13" s="5">
        <v>0.28000000000000003</v>
      </c>
    </row>
    <row r="14" spans="2:7" x14ac:dyDescent="0.25">
      <c r="B14" t="s">
        <v>18</v>
      </c>
      <c r="C14" s="5">
        <v>0.2</v>
      </c>
    </row>
    <row r="15" spans="2:7" x14ac:dyDescent="0.25">
      <c r="B15" t="s">
        <v>19</v>
      </c>
      <c r="C15" s="5">
        <v>0.22</v>
      </c>
    </row>
    <row r="16" spans="2:7" x14ac:dyDescent="0.25">
      <c r="B16" t="s">
        <v>20</v>
      </c>
      <c r="C16" s="5">
        <v>0.49399999999999999</v>
      </c>
    </row>
    <row r="17" spans="2:3" x14ac:dyDescent="0.25">
      <c r="B17" t="s">
        <v>21</v>
      </c>
      <c r="C17" s="5">
        <v>0</v>
      </c>
    </row>
    <row r="18" spans="2:3" x14ac:dyDescent="0.25">
      <c r="B18" t="s">
        <v>22</v>
      </c>
      <c r="C18" s="5">
        <v>0.04</v>
      </c>
    </row>
    <row r="19" spans="2:3" x14ac:dyDescent="0.25">
      <c r="B19" t="s">
        <v>23</v>
      </c>
      <c r="C19" s="5">
        <v>0.28999999999999998</v>
      </c>
    </row>
    <row r="20" spans="2:3" x14ac:dyDescent="0.25">
      <c r="B20" t="s">
        <v>24</v>
      </c>
      <c r="C20" s="5">
        <v>0.8</v>
      </c>
    </row>
    <row r="21" spans="2:3" x14ac:dyDescent="0.25">
      <c r="B21" t="s">
        <v>25</v>
      </c>
      <c r="C21" s="5">
        <v>0</v>
      </c>
    </row>
    <row r="22" spans="2:3" x14ac:dyDescent="0.25">
      <c r="B22" t="s">
        <v>26</v>
      </c>
    </row>
    <row r="23" spans="2:3" x14ac:dyDescent="0.25">
      <c r="B23" t="s">
        <v>28</v>
      </c>
      <c r="C23" s="5">
        <v>0.22</v>
      </c>
    </row>
  </sheetData>
  <mergeCells count="1">
    <mergeCell ref="D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KonvFaktor</vt:lpstr>
      <vt:lpstr>Goriva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Slobodan Jerotić</dc:creator>
  <cp:lastModifiedBy>Miroslav</cp:lastModifiedBy>
  <dcterms:created xsi:type="dcterms:W3CDTF">2022-08-22T13:08:10Z</dcterms:created>
  <dcterms:modified xsi:type="dcterms:W3CDTF">2023-06-21T07:25:30Z</dcterms:modified>
</cp:coreProperties>
</file>